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propustek Chodov\"/>
    </mc:Choice>
  </mc:AlternateContent>
  <xr:revisionPtr revIDLastSave="0" documentId="13_ncr:1_{3F65978D-151F-4ABC-BA82-8F84721D8E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výkaz_výměr!$A$1:$G$84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15" i="1"/>
  <c r="G28" i="1" s="1"/>
  <c r="G16" i="1"/>
  <c r="G17" i="1"/>
  <c r="G18" i="1"/>
  <c r="G19" i="1"/>
  <c r="G20" i="1"/>
  <c r="G21" i="1"/>
  <c r="G22" i="1"/>
  <c r="G23" i="1"/>
  <c r="G24" i="1"/>
  <c r="G25" i="1"/>
  <c r="G26" i="1"/>
  <c r="G27" i="1"/>
  <c r="G31" i="1"/>
  <c r="G33" i="1" s="1"/>
  <c r="G32" i="1"/>
  <c r="G36" i="1"/>
  <c r="G42" i="1" s="1"/>
  <c r="G37" i="1"/>
  <c r="G38" i="1"/>
  <c r="G39" i="1"/>
  <c r="G40" i="1"/>
  <c r="G41" i="1"/>
  <c r="G45" i="1"/>
  <c r="G52" i="1" s="1"/>
  <c r="G46" i="1"/>
  <c r="G47" i="1"/>
  <c r="G48" i="1"/>
  <c r="G49" i="1"/>
  <c r="G50" i="1"/>
  <c r="G51" i="1"/>
  <c r="G55" i="1"/>
  <c r="G56" i="1"/>
  <c r="G57" i="1" s="1"/>
  <c r="G60" i="1"/>
  <c r="G61" i="1" s="1"/>
  <c r="G64" i="1"/>
  <c r="G65" i="1"/>
  <c r="G68" i="1" s="1"/>
  <c r="G66" i="1"/>
  <c r="G67" i="1"/>
  <c r="G71" i="1"/>
  <c r="G72" i="1"/>
  <c r="G74" i="1" s="1"/>
  <c r="G73" i="1"/>
  <c r="G11" i="1"/>
  <c r="G76" i="1" l="1"/>
  <c r="G83" i="1" s="1"/>
  <c r="G84" i="1" s="1"/>
</calcChain>
</file>

<file path=xl/sharedStrings.xml><?xml version="1.0" encoding="utf-8"?>
<sst xmlns="http://schemas.openxmlformats.org/spreadsheetml/2006/main" count="167" uniqueCount="135">
  <si>
    <t>Příloha k formuláři pro ocenění nabídky</t>
  </si>
  <si>
    <t>Stavba :</t>
  </si>
  <si>
    <t xml:space="preserve">Oprava propustku  na silnici III/19824 , Chodov 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</si>
  <si>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</si>
  <si>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</si>
  <si>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</si>
  <si>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</si>
  <si>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</si>
  <si>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</si>
  <si>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</si>
  <si>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</si>
  <si>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</si>
  <si>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</si>
  <si>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</si>
  <si>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</si>
  <si>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</si>
  <si>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</si>
  <si>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</si>
  <si>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</si>
  <si>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</si>
  <si>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</si>
  <si>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</si>
  <si>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</si>
  <si>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</si>
  <si>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</si>
  <si>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</si>
  <si>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</si>
  <si>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ZEMNÍ PRÁCE</t>
  </si>
  <si>
    <t>113 10-7141</t>
  </si>
  <si>
    <t>Odstranění podkladu pl. do 200m2, živice tl.5cm</t>
  </si>
  <si>
    <t>m2</t>
  </si>
  <si>
    <t>113 10-7123</t>
  </si>
  <si>
    <t>Odstranění podkladu pl. do 200m2, kam. drcené tl 30cm tl.5cm</t>
  </si>
  <si>
    <t>113 15-1114</t>
  </si>
  <si>
    <t>Frézování krytu pl. do 500m2, pruh do 75 cm, tl. 5cm</t>
  </si>
  <si>
    <t>115 00-1104</t>
  </si>
  <si>
    <t>Převedení vody potrubím o průměru do DN 300 mm</t>
  </si>
  <si>
    <t>m</t>
  </si>
  <si>
    <t>115 10-1201</t>
  </si>
  <si>
    <t>Čerpání vody na výšku do 10 m, přítok do 500l</t>
  </si>
  <si>
    <t>h</t>
  </si>
  <si>
    <t>122 20-1101</t>
  </si>
  <si>
    <t>Odkopávky nezapažené v hor. 3 do 100m3</t>
  </si>
  <si>
    <t>m3</t>
  </si>
  <si>
    <t>122 20-1109</t>
  </si>
  <si>
    <t>Příplatek za lepivost - odkopávky v hor. 3</t>
  </si>
  <si>
    <t>111 20-1101</t>
  </si>
  <si>
    <t>Odstranění křovin i s kořeny na ploše do 1000m2</t>
  </si>
  <si>
    <t>162 70-1105</t>
  </si>
  <si>
    <t>Vodorovné přemístění výkopku z hor. 1-4 do 1000 m kapacita 8t</t>
  </si>
  <si>
    <t>162 70-1109</t>
  </si>
  <si>
    <t>Příplatek k vod. Přemístění hor. 1-4, se zhutněním</t>
  </si>
  <si>
    <t xml:space="preserve">       m3</t>
  </si>
  <si>
    <t>171 20-1101</t>
  </si>
  <si>
    <t>Uložení sypaniny do násypů nezhutněných</t>
  </si>
  <si>
    <t>199 00-0002</t>
  </si>
  <si>
    <t>Poplatek za skládku horniny 1-4</t>
  </si>
  <si>
    <t>181 10-1102</t>
  </si>
  <si>
    <t>Úprava pláně v zářezech v hor. 1-4, se zhutněním</t>
  </si>
  <si>
    <t xml:space="preserve">    ZEMNÍ PRÁCE CELKEM</t>
  </si>
  <si>
    <t xml:space="preserve">    SVISLÉ A KOMPLETNÍ KONSTRUKCE</t>
  </si>
  <si>
    <t>334 35-2111</t>
  </si>
  <si>
    <t xml:space="preserve">    Bednění stěn do 20 m, tl. 45 cm, zřízení</t>
  </si>
  <si>
    <t>334 35-2211</t>
  </si>
  <si>
    <t xml:space="preserve">    Bednění stěn do 20 m, tl. 45 cm, odstranění</t>
  </si>
  <si>
    <t xml:space="preserve">    SVISLÉ A KOMPLETNÍ KONSTRUKCE CELKEM</t>
  </si>
  <si>
    <t>KOMUNIKACE</t>
  </si>
  <si>
    <t>564 86-1111</t>
  </si>
  <si>
    <t>Podklad ze štěrkodrti po zhutnění tl. 20 cm</t>
  </si>
  <si>
    <t>567 12-2112</t>
  </si>
  <si>
    <t>Podklad z kameniva zpev. cementem KZC 1 tl.13 cm</t>
  </si>
  <si>
    <t>565 15-1211</t>
  </si>
  <si>
    <t>Podklad z obal kam. ACP 16+, ACP22+, nad 3m, tl.7cm</t>
  </si>
  <si>
    <t>577 13-2211</t>
  </si>
  <si>
    <t>Beton asfaltový ACO 8 nebo  ACO-11, nad 3m, 4cm</t>
  </si>
  <si>
    <t>569 90-3311</t>
  </si>
  <si>
    <t>Zřízení zemních krajnic  se zhutněním</t>
  </si>
  <si>
    <t>597 59-1121</t>
  </si>
  <si>
    <t>Rigol zemní</t>
  </si>
  <si>
    <t>KOMUNIKACE CELKEM</t>
  </si>
  <si>
    <t xml:space="preserve">DOPLŇUJÍCÍ PRÁCE NA KOMUNIKACI </t>
  </si>
  <si>
    <t>919 73-5112</t>
  </si>
  <si>
    <t>Řezání stávajícího živičného krytu tl. 5-10 cm</t>
  </si>
  <si>
    <t>919 59-1131</t>
  </si>
  <si>
    <t>Zřízení propustku z plastových trub DN600 mmm</t>
  </si>
  <si>
    <t>Zřízení propustku z plastových trub DN800 mmm</t>
  </si>
  <si>
    <t>286-14277</t>
  </si>
  <si>
    <t>Trubka kanalizační žebrovaná 80x600 cm PP hrdlová</t>
  </si>
  <si>
    <t>kus</t>
  </si>
  <si>
    <t>919 53-6111</t>
  </si>
  <si>
    <t>Obetonování trubpropustku bet. vodostav. C 25/30</t>
  </si>
  <si>
    <t>919 44-1221</t>
  </si>
  <si>
    <t>Čelo propustku z lom. Kamene z trub DN 60 -80 cm</t>
  </si>
  <si>
    <t>919 41-3111</t>
  </si>
  <si>
    <t>Vtoková jímka propustku z trub DN do 80 cm</t>
  </si>
  <si>
    <t>DOPLŇUJÍCÍ PRÁCE NA KOMUNIKACI  CELKEM</t>
  </si>
  <si>
    <t>DOKONČOVACÍ PRÁCE INŽ. STAVEB</t>
  </si>
  <si>
    <t>935 11-2211</t>
  </si>
  <si>
    <t>Osazení přik. žlabu do B10 tl. 10 cm z tvárnic 80 cm</t>
  </si>
  <si>
    <t>592-27520</t>
  </si>
  <si>
    <t>Žlab odvodňovací TBM 8-60 330/590/75 tl. 80 mm</t>
  </si>
  <si>
    <t>DOKONČOVACÍ PRÁCE INŽ. STAVEB CELKEM</t>
  </si>
  <si>
    <t>BOURÁNÍ KONSTRUKCÍ</t>
  </si>
  <si>
    <t>966 008113</t>
  </si>
  <si>
    <t>Bourání trubního propustku z trub DN do 80 cm</t>
  </si>
  <si>
    <t>BOURÁNÍ KONSTRUKCÍ CELKEM</t>
  </si>
  <si>
    <t>PRORÁŽENÍ OTVORŮ</t>
  </si>
  <si>
    <t>979 08-2213</t>
  </si>
  <si>
    <t>Vodororovná doprava suti po suchu do 1 km</t>
  </si>
  <si>
    <t>t</t>
  </si>
  <si>
    <t>979 08-2219</t>
  </si>
  <si>
    <t>Příplatek za dopravu suti po suchu za další 1 km</t>
  </si>
  <si>
    <t>979 08-4216</t>
  </si>
  <si>
    <t>Vodorovná doprava vybouraných hmot po suchu do 5 km</t>
  </si>
  <si>
    <t>979 08-4219</t>
  </si>
  <si>
    <t>Příplatek za dopravu suti po suchu za dalších 5 km</t>
  </si>
  <si>
    <t>PRORÁŽENÍ OTVORŮ CELKEM</t>
  </si>
  <si>
    <t>STAVENIŠTNÍ PŘESUN HMOT</t>
  </si>
  <si>
    <t>998 22-5111</t>
  </si>
  <si>
    <t>Přesun hmot, pozemní komunikace, kryt živičný</t>
  </si>
  <si>
    <t>998 22-5191</t>
  </si>
  <si>
    <t>Přesun hmot, komunikace živičné, příplatek do 1 km</t>
  </si>
  <si>
    <t>998 21-2111</t>
  </si>
  <si>
    <t>Přesun hmot, mosty zděné, monolitické do 20 m</t>
  </si>
  <si>
    <t>STAVENIŠTNÍ PŘESUN HMOT 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</si>
  <si>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</si>
  <si>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</si>
  <si>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</si>
  <si>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</si>
  <si>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</si>
  <si>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</si>
  <si>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</si>
  <si>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</si>
  <si>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</si>
  <si>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>PŘÍPRAVNÉ PRÁCE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</si>
</sst>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dd&quot;.&quot;mm&quot;.&quot;yyyy"/>
    <numFmt numFmtId="165" formatCode="#,##0.0"/>
    <numFmt numFmtId="166" formatCode="&quot; &quot;* #,##0.00&quot; &quot;[$Kč-405]&quot; &quot;;&quot;-&quot;* #,##0.00&quot; &quot;[$Kč-405]&quot; &quot;;&quot; &quot;* &quot;-&quot;#&quot; &quot;[$Kč-405]&quot; &quot;;&quot; &quot;@&quot; &quot;"/>
  </numFmts>
  <fonts count="9">
    <font>
      <sz val="10"/>
      <color rgb="FF00000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Border="0" applyProtection="0"/>
  </cellStyleXfs>
  <cellXfs count="58">
    <xf numFmtId="0" fontId="0" fillId="0" borderId="0" xfId="0"/>
    <xf numFmtId="0" fontId="4" fillId="0" borderId="0" xfId="7" applyFont="1" applyFill="1" applyAlignment="1">
      <alignment horizontal="center"/>
    </xf>
    <xf numFmtId="49" fontId="4" fillId="0" borderId="0" xfId="7" applyNumberFormat="1" applyFont="1" applyFill="1" applyAlignment="1">
      <alignment horizontal="center"/>
    </xf>
    <xf numFmtId="0" fontId="4" fillId="0" borderId="0" xfId="7" applyFont="1" applyFill="1" applyAlignment="1"/>
    <xf numFmtId="0" fontId="5" fillId="0" borderId="0" xfId="7" applyFont="1" applyFill="1" applyAlignment="1">
      <alignment horizontal="center"/>
    </xf>
    <xf numFmtId="0" fontId="6" fillId="0" borderId="0" xfId="7" applyFont="1" applyFill="1" applyAlignment="1">
      <alignment horizontal="left" vertical="center"/>
    </xf>
    <xf numFmtId="49" fontId="6" fillId="0" borderId="0" xfId="7" applyNumberFormat="1" applyFont="1" applyFill="1" applyAlignment="1">
      <alignment horizontal="center" vertical="center"/>
    </xf>
    <xf numFmtId="0" fontId="7" fillId="0" borderId="1" xfId="7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/>
    </xf>
    <xf numFmtId="49" fontId="4" fillId="0" borderId="0" xfId="7" applyNumberFormat="1" applyFont="1" applyFill="1" applyAlignment="1">
      <alignment horizontal="center" vertical="center"/>
    </xf>
    <xf numFmtId="164" fontId="7" fillId="0" borderId="0" xfId="7" applyNumberFormat="1" applyFont="1" applyFill="1" applyAlignment="1">
      <alignment horizontal="left" vertical="center"/>
    </xf>
    <xf numFmtId="0" fontId="4" fillId="0" borderId="3" xfId="7" applyFont="1" applyFill="1" applyBorder="1" applyAlignment="1">
      <alignment horizontal="center"/>
    </xf>
    <xf numFmtId="49" fontId="4" fillId="0" borderId="4" xfId="7" applyNumberFormat="1" applyFont="1" applyFill="1" applyBorder="1" applyAlignment="1">
      <alignment horizontal="center"/>
    </xf>
    <xf numFmtId="0" fontId="4" fillId="0" borderId="4" xfId="7" applyFont="1" applyFill="1" applyBorder="1" applyAlignment="1">
      <alignment horizontal="center"/>
    </xf>
    <xf numFmtId="0" fontId="4" fillId="0" borderId="6" xfId="7" applyFont="1" applyFill="1" applyBorder="1" applyAlignment="1">
      <alignment horizontal="center"/>
    </xf>
    <xf numFmtId="49" fontId="4" fillId="0" borderId="7" xfId="7" applyNumberFormat="1" applyFont="1" applyFill="1" applyBorder="1" applyAlignment="1">
      <alignment horizontal="center"/>
    </xf>
    <xf numFmtId="0" fontId="4" fillId="0" borderId="7" xfId="7" applyFont="1" applyFill="1" applyBorder="1" applyAlignment="1">
      <alignment horizontal="center"/>
    </xf>
    <xf numFmtId="0" fontId="4" fillId="0" borderId="8" xfId="7" applyFont="1" applyFill="1" applyBorder="1" applyAlignment="1">
      <alignment horizontal="center"/>
    </xf>
    <xf numFmtId="0" fontId="8" fillId="0" borderId="9" xfId="7" applyFont="1" applyFill="1" applyBorder="1" applyAlignment="1">
      <alignment horizontal="center"/>
    </xf>
    <xf numFmtId="49" fontId="8" fillId="0" borderId="10" xfId="7" applyNumberFormat="1" applyFont="1" applyFill="1" applyBorder="1" applyAlignment="1">
      <alignment horizontal="center"/>
    </xf>
    <xf numFmtId="0" fontId="8" fillId="0" borderId="10" xfId="7" applyFont="1" applyFill="1" applyBorder="1" applyAlignment="1">
      <alignment horizontal="center"/>
    </xf>
    <xf numFmtId="0" fontId="8" fillId="0" borderId="11" xfId="7" applyFont="1" applyFill="1" applyBorder="1" applyAlignment="1">
      <alignment horizontal="center"/>
    </xf>
    <xf numFmtId="0" fontId="4" fillId="0" borderId="12" xfId="7" applyFont="1" applyFill="1" applyBorder="1" applyAlignment="1">
      <alignment horizontal="center" vertical="center"/>
    </xf>
    <xf numFmtId="49" fontId="4" fillId="0" borderId="13" xfId="7" applyNumberFormat="1" applyFont="1" applyFill="1" applyBorder="1" applyAlignment="1">
      <alignment horizontal="center"/>
    </xf>
    <xf numFmtId="0" fontId="4" fillId="0" borderId="14" xfId="7" applyFont="1" applyFill="1" applyBorder="1" applyAlignment="1">
      <alignment horizontal="left" vertical="center" wrapText="1" indent="1"/>
    </xf>
    <xf numFmtId="0" fontId="4" fillId="2" borderId="14" xfId="7" applyFont="1" applyFill="1" applyBorder="1" applyAlignment="1">
      <alignment horizontal="center" vertical="center"/>
    </xf>
    <xf numFmtId="165" fontId="4" fillId="0" borderId="14" xfId="7" applyNumberFormat="1" applyFont="1" applyFill="1" applyBorder="1" applyAlignment="1">
      <alignment horizontal="right" vertical="center" indent="1"/>
    </xf>
    <xf numFmtId="4" fontId="4" fillId="2" borderId="13" xfId="7" applyNumberFormat="1" applyFont="1" applyFill="1" applyBorder="1" applyAlignment="1">
      <alignment horizontal="right" vertical="center" indent="1"/>
    </xf>
    <xf numFmtId="4" fontId="8" fillId="2" borderId="15" xfId="7" applyNumberFormat="1" applyFont="1" applyFill="1" applyBorder="1" applyAlignment="1">
      <alignment horizontal="right" vertical="center" indent="1"/>
    </xf>
    <xf numFmtId="0" fontId="8" fillId="0" borderId="14" xfId="7" applyFont="1" applyFill="1" applyBorder="1" applyAlignment="1">
      <alignment horizontal="left" vertical="center" wrapText="1" indent="1"/>
    </xf>
    <xf numFmtId="0" fontId="8" fillId="0" borderId="14" xfId="7" applyFont="1" applyFill="1" applyBorder="1" applyAlignment="1"/>
    <xf numFmtId="0" fontId="4" fillId="0" borderId="14" xfId="7" applyFont="1" applyFill="1" applyBorder="1" applyAlignment="1"/>
    <xf numFmtId="0" fontId="8" fillId="0" borderId="13" xfId="7" applyFont="1" applyFill="1" applyBorder="1" applyAlignment="1"/>
    <xf numFmtId="0" fontId="4" fillId="0" borderId="13" xfId="7" applyFont="1" applyFill="1" applyBorder="1" applyAlignment="1"/>
    <xf numFmtId="0" fontId="8" fillId="0" borderId="13" xfId="7" applyFont="1" applyFill="1" applyBorder="1" applyAlignment="1">
      <alignment horizontal="left" vertical="center" wrapText="1" indent="1"/>
    </xf>
    <xf numFmtId="0" fontId="8" fillId="0" borderId="14" xfId="7" applyFont="1" applyFill="1" applyBorder="1" applyAlignment="1">
      <alignment horizontal="left" vertical="center" indent="1"/>
    </xf>
    <xf numFmtId="0" fontId="4" fillId="0" borderId="12" xfId="7" applyFont="1" applyFill="1" applyBorder="1" applyAlignment="1">
      <alignment horizontal="center"/>
    </xf>
    <xf numFmtId="49" fontId="4" fillId="0" borderId="14" xfId="7" applyNumberFormat="1" applyFont="1" applyFill="1" applyBorder="1" applyAlignment="1">
      <alignment horizontal="center"/>
    </xf>
    <xf numFmtId="0" fontId="6" fillId="0" borderId="14" xfId="7" applyFont="1" applyFill="1" applyBorder="1" applyAlignment="1">
      <alignment horizontal="center"/>
    </xf>
    <xf numFmtId="165" fontId="4" fillId="0" borderId="14" xfId="7" applyNumberFormat="1" applyFont="1" applyFill="1" applyBorder="1" applyAlignment="1">
      <alignment vertical="center"/>
    </xf>
    <xf numFmtId="4" fontId="4" fillId="0" borderId="14" xfId="7" applyNumberFormat="1" applyFont="1" applyFill="1" applyBorder="1" applyAlignment="1">
      <alignment horizontal="right" vertical="center" indent="1"/>
    </xf>
    <xf numFmtId="4" fontId="8" fillId="0" borderId="16" xfId="7" applyNumberFormat="1" applyFont="1" applyFill="1" applyBorder="1" applyAlignment="1">
      <alignment horizontal="right" vertical="center" indent="1"/>
    </xf>
    <xf numFmtId="0" fontId="4" fillId="0" borderId="12" xfId="7" applyFont="1" applyFill="1" applyBorder="1" applyAlignment="1">
      <alignment horizontal="left"/>
    </xf>
    <xf numFmtId="0" fontId="4" fillId="0" borderId="14" xfId="7" applyFont="1" applyFill="1" applyBorder="1" applyAlignment="1">
      <alignment horizontal="left" vertical="center" indent="1"/>
    </xf>
    <xf numFmtId="4" fontId="4" fillId="0" borderId="16" xfId="7" applyNumberFormat="1" applyFont="1" applyFill="1" applyBorder="1" applyAlignment="1">
      <alignment horizontal="right" vertical="center" indent="1"/>
    </xf>
    <xf numFmtId="0" fontId="4" fillId="0" borderId="17" xfId="7" applyFont="1" applyFill="1" applyBorder="1" applyAlignment="1">
      <alignment horizontal="center"/>
    </xf>
    <xf numFmtId="49" fontId="4" fillId="0" borderId="18" xfId="7" applyNumberFormat="1" applyFont="1" applyFill="1" applyBorder="1" applyAlignment="1">
      <alignment horizontal="center"/>
    </xf>
    <xf numFmtId="0" fontId="8" fillId="0" borderId="18" xfId="7" applyFont="1" applyFill="1" applyBorder="1" applyAlignment="1">
      <alignment horizontal="left" vertical="center" indent="1"/>
    </xf>
    <xf numFmtId="0" fontId="6" fillId="0" borderId="18" xfId="7" applyFont="1" applyFill="1" applyBorder="1" applyAlignment="1">
      <alignment horizontal="center"/>
    </xf>
    <xf numFmtId="165" fontId="4" fillId="0" borderId="18" xfId="7" applyNumberFormat="1" applyFont="1" applyFill="1" applyBorder="1" applyAlignment="1">
      <alignment vertical="center"/>
    </xf>
    <xf numFmtId="4" fontId="4" fillId="0" borderId="18" xfId="7" applyNumberFormat="1" applyFont="1" applyFill="1" applyBorder="1" applyAlignment="1">
      <alignment horizontal="right" vertical="center" indent="1"/>
    </xf>
    <xf numFmtId="0" fontId="4" fillId="0" borderId="0" xfId="7" applyFont="1" applyFill="1" applyAlignment="1">
      <alignment horizontal="left"/>
    </xf>
    <xf numFmtId="44" fontId="8" fillId="0" borderId="16" xfId="1" applyFont="1" applyFill="1" applyBorder="1" applyAlignment="1">
      <alignment horizontal="right" vertical="center" indent="1"/>
    </xf>
    <xf numFmtId="166" fontId="8" fillId="3" borderId="19" xfId="7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horizontal="right" vertical="center"/>
    </xf>
    <xf numFmtId="0" fontId="0" fillId="0" borderId="2" xfId="0" applyFill="1" applyBorder="1"/>
    <xf numFmtId="0" fontId="4" fillId="0" borderId="5" xfId="7" applyFont="1" applyFill="1" applyBorder="1" applyAlignment="1">
      <alignment horizontal="center"/>
    </xf>
  </cellXfs>
  <cellStyles count="8">
    <cellStyle name="cf1" xfId="2" xr:uid="{00000000-0005-0000-0000-000000000000}"/>
    <cellStyle name="cf2" xfId="3" xr:uid="{00000000-0005-0000-0000-000001000000}"/>
    <cellStyle name="cf3" xfId="4" xr:uid="{00000000-0005-0000-0000-000002000000}"/>
    <cellStyle name="cf4" xfId="5" xr:uid="{00000000-0005-0000-0000-000003000000}"/>
    <cellStyle name="cf5" xfId="6" xr:uid="{00000000-0005-0000-0000-000004000000}"/>
    <cellStyle name="Měna" xfId="1" builtinId="4"/>
    <cellStyle name="Normální" xfId="0" builtinId="0" customBuiltin="1"/>
    <cellStyle name="Normální 2" xfId="7" xr:uid="{00000000-0005-0000-0000-000007000000}"/>
  </cellStyles>
  <dxfs count="5">
    <dxf>
      <font>
        <color rgb="FF0D0D0D"/>
        <charset val="238"/>
      </font>
    </dxf>
    <dxf>
      <font>
        <color rgb="FF0D0D0D"/>
        <charset val="238"/>
      </font>
    </dxf>
    <dxf>
      <font>
        <color rgb="FF0D0D0D"/>
        <charset val="238"/>
      </font>
    </dxf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I%201791%20&#218;tvina%20Chylice\Kalkulace%20-%20II-1792%20Odolenovice%20-%20P&#345;&#237;lezy,%20stan.%201,744%20-%203,160%20k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7"/>
  <sheetViews>
    <sheetView tabSelected="1" workbookViewId="0">
      <selection activeCell="L15" sqref="L15"/>
    </sheetView>
  </sheetViews>
  <sheetFormatPr defaultRowHeight="12.75"/>
  <cols>
    <col min="1" max="1" width="6.42578125" style="1" customWidth="1"/>
    <col min="2" max="2" width="10.140625" style="2" customWidth="1"/>
    <col min="3" max="3" width="60.8554687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2" spans="1:7" s="3" customFormat="1" ht="15.75">
      <c r="A2" s="1"/>
      <c r="B2" s="2"/>
      <c r="C2" s="4" t="s">
        <v>0</v>
      </c>
    </row>
    <row r="3" spans="1:7" s="3" customFormat="1" ht="11.25">
      <c r="A3" s="1"/>
      <c r="B3" s="2"/>
    </row>
    <row r="4" spans="1:7" s="8" customFormat="1" ht="17.25" customHeight="1">
      <c r="A4" s="5" t="s">
        <v>1</v>
      </c>
      <c r="B4" s="6"/>
      <c r="C4" s="7" t="s">
        <v>2</v>
      </c>
      <c r="E4" s="9" t="s">
        <v>3</v>
      </c>
      <c r="F4" s="55" t="s">
        <v>4</v>
      </c>
      <c r="G4" s="55"/>
    </row>
    <row r="5" spans="1:7" s="8" customFormat="1" ht="17.25" customHeight="1" thickBot="1">
      <c r="A5" s="5"/>
      <c r="B5" s="10"/>
      <c r="C5" s="11"/>
      <c r="E5" s="9" t="s">
        <v>5</v>
      </c>
      <c r="F5" s="56"/>
      <c r="G5" s="56"/>
    </row>
    <row r="6" spans="1:7" s="3" customFormat="1" ht="11.25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7" t="s">
        <v>11</v>
      </c>
      <c r="G6" s="57"/>
    </row>
    <row r="7" spans="1:7" s="3" customFormat="1" ht="11.25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>
      <c r="A9" s="23"/>
      <c r="B9" s="24"/>
      <c r="C9" s="25"/>
      <c r="D9" s="26"/>
      <c r="E9" s="27"/>
      <c r="F9" s="28"/>
      <c r="G9" s="29"/>
    </row>
    <row r="10" spans="1:7" s="3" customFormat="1" ht="11.25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>
      <c r="A11" s="23"/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1.25">
      <c r="A12" s="23"/>
      <c r="B12" s="24"/>
      <c r="C12" s="30" t="s">
        <v>134</v>
      </c>
      <c r="D12" s="26"/>
      <c r="E12" s="27"/>
      <c r="F12" s="28"/>
      <c r="G12" s="29">
        <f>SUM(G11)</f>
        <v>0</v>
      </c>
    </row>
    <row r="13" spans="1:7" s="3" customFormat="1" ht="11.25">
      <c r="A13" s="23"/>
      <c r="B13" s="24"/>
      <c r="C13" s="30"/>
      <c r="D13" s="26"/>
      <c r="E13" s="27"/>
      <c r="F13" s="28"/>
      <c r="G13" s="29"/>
    </row>
    <row r="14" spans="1:7" s="3" customFormat="1" ht="11.25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>
      <c r="A15" s="23"/>
      <c r="B15" s="24" t="s">
        <v>28</v>
      </c>
      <c r="C15" s="25" t="s">
        <v>29</v>
      </c>
      <c r="D15" s="26" t="s">
        <v>30</v>
      </c>
      <c r="E15" s="27">
        <v>17.600000000000001</v>
      </c>
      <c r="F15" s="28"/>
      <c r="G15" s="29">
        <f t="shared" ref="G15:G73" si="0">E15*F15</f>
        <v>0</v>
      </c>
    </row>
    <row r="16" spans="1:7" s="3" customFormat="1" ht="11.25">
      <c r="A16" s="23"/>
      <c r="B16" s="24" t="s">
        <v>31</v>
      </c>
      <c r="C16" s="25" t="s">
        <v>32</v>
      </c>
      <c r="D16" s="26" t="s">
        <v>30</v>
      </c>
      <c r="E16" s="27">
        <v>17.600000000000001</v>
      </c>
      <c r="F16" s="28"/>
      <c r="G16" s="29">
        <f t="shared" si="0"/>
        <v>0</v>
      </c>
    </row>
    <row r="17" spans="1:7" s="3" customFormat="1" ht="11.25">
      <c r="A17" s="23"/>
      <c r="B17" s="24" t="s">
        <v>33</v>
      </c>
      <c r="C17" s="25" t="s">
        <v>34</v>
      </c>
      <c r="D17" s="26" t="s">
        <v>30</v>
      </c>
      <c r="E17" s="27">
        <v>17.600000000000001</v>
      </c>
      <c r="F17" s="28"/>
      <c r="G17" s="29">
        <f t="shared" si="0"/>
        <v>0</v>
      </c>
    </row>
    <row r="18" spans="1:7" s="3" customFormat="1" ht="11.25">
      <c r="A18" s="23"/>
      <c r="B18" s="24" t="s">
        <v>35</v>
      </c>
      <c r="C18" s="25" t="s">
        <v>36</v>
      </c>
      <c r="D18" s="26" t="s">
        <v>37</v>
      </c>
      <c r="E18" s="27">
        <v>20</v>
      </c>
      <c r="F18" s="28"/>
      <c r="G18" s="29">
        <f t="shared" si="0"/>
        <v>0</v>
      </c>
    </row>
    <row r="19" spans="1:7" s="3" customFormat="1" ht="11.25">
      <c r="A19" s="23"/>
      <c r="B19" s="24" t="s">
        <v>38</v>
      </c>
      <c r="C19" s="25" t="s">
        <v>39</v>
      </c>
      <c r="D19" s="26" t="s">
        <v>40</v>
      </c>
      <c r="E19" s="27">
        <v>120</v>
      </c>
      <c r="F19" s="28"/>
      <c r="G19" s="29">
        <f t="shared" si="0"/>
        <v>0</v>
      </c>
    </row>
    <row r="20" spans="1:7" s="3" customFormat="1" ht="11.25">
      <c r="A20" s="23"/>
      <c r="B20" s="24" t="s">
        <v>41</v>
      </c>
      <c r="C20" s="25" t="s">
        <v>42</v>
      </c>
      <c r="D20" s="26" t="s">
        <v>43</v>
      </c>
      <c r="E20" s="27">
        <v>39.119999999999997</v>
      </c>
      <c r="F20" s="28"/>
      <c r="G20" s="29">
        <f t="shared" si="0"/>
        <v>0</v>
      </c>
    </row>
    <row r="21" spans="1:7" s="3" customFormat="1" ht="11.25">
      <c r="A21" s="23"/>
      <c r="B21" s="24" t="s">
        <v>44</v>
      </c>
      <c r="C21" s="25" t="s">
        <v>45</v>
      </c>
      <c r="D21" s="26" t="s">
        <v>43</v>
      </c>
      <c r="E21" s="27">
        <v>39.119999999999997</v>
      </c>
      <c r="F21" s="28"/>
      <c r="G21" s="29">
        <f t="shared" si="0"/>
        <v>0</v>
      </c>
    </row>
    <row r="22" spans="1:7" s="3" customFormat="1" ht="11.25">
      <c r="A22" s="23"/>
      <c r="B22" s="24" t="s">
        <v>46</v>
      </c>
      <c r="C22" s="25" t="s">
        <v>47</v>
      </c>
      <c r="D22" s="26" t="s">
        <v>30</v>
      </c>
      <c r="E22" s="27">
        <v>5</v>
      </c>
      <c r="F22" s="28"/>
      <c r="G22" s="29">
        <f t="shared" si="0"/>
        <v>0</v>
      </c>
    </row>
    <row r="23" spans="1:7" s="3" customFormat="1" ht="11.25">
      <c r="A23" s="23"/>
      <c r="B23" s="24" t="s">
        <v>48</v>
      </c>
      <c r="C23" s="25" t="s">
        <v>49</v>
      </c>
      <c r="D23" s="26" t="s">
        <v>43</v>
      </c>
      <c r="E23" s="27">
        <v>39.119999999999997</v>
      </c>
      <c r="F23" s="28"/>
      <c r="G23" s="29">
        <f t="shared" si="0"/>
        <v>0</v>
      </c>
    </row>
    <row r="24" spans="1:7" s="3" customFormat="1" ht="11.25">
      <c r="A24" s="23"/>
      <c r="B24" s="24" t="s">
        <v>50</v>
      </c>
      <c r="C24" s="25" t="s">
        <v>51</v>
      </c>
      <c r="D24" s="3" t="s">
        <v>52</v>
      </c>
      <c r="E24" s="27">
        <v>39.119999999999997</v>
      </c>
      <c r="F24" s="28"/>
      <c r="G24" s="29">
        <f t="shared" si="0"/>
        <v>0</v>
      </c>
    </row>
    <row r="25" spans="1:7" s="3" customFormat="1" ht="11.25">
      <c r="A25" s="23"/>
      <c r="B25" s="24" t="s">
        <v>53</v>
      </c>
      <c r="C25" s="25" t="s">
        <v>54</v>
      </c>
      <c r="D25" s="26" t="s">
        <v>43</v>
      </c>
      <c r="E25" s="27">
        <v>391.24</v>
      </c>
      <c r="F25" s="28"/>
      <c r="G25" s="29">
        <f t="shared" si="0"/>
        <v>0</v>
      </c>
    </row>
    <row r="26" spans="1:7" s="3" customFormat="1" ht="11.25">
      <c r="A26" s="23"/>
      <c r="B26" s="24" t="s">
        <v>55</v>
      </c>
      <c r="C26" s="25" t="s">
        <v>56</v>
      </c>
      <c r="D26" s="26" t="s">
        <v>43</v>
      </c>
      <c r="E26" s="27">
        <v>39.119999999999997</v>
      </c>
      <c r="F26" s="28"/>
      <c r="G26" s="29">
        <f t="shared" si="0"/>
        <v>0</v>
      </c>
    </row>
    <row r="27" spans="1:7" s="3" customFormat="1" ht="11.25">
      <c r="A27" s="23"/>
      <c r="B27" s="24" t="s">
        <v>57</v>
      </c>
      <c r="C27" s="25" t="s">
        <v>58</v>
      </c>
      <c r="D27" s="26" t="s">
        <v>43</v>
      </c>
      <c r="E27" s="27">
        <v>17.600000000000001</v>
      </c>
      <c r="F27" s="28"/>
      <c r="G27" s="29">
        <f t="shared" si="0"/>
        <v>0</v>
      </c>
    </row>
    <row r="28" spans="1:7" s="3" customFormat="1" ht="11.25">
      <c r="A28" s="23"/>
      <c r="B28" s="24"/>
      <c r="C28" s="31" t="s">
        <v>59</v>
      </c>
      <c r="D28" s="26"/>
      <c r="E28" s="27"/>
      <c r="F28" s="28"/>
      <c r="G28" s="29">
        <f>SUM(G15:G27)</f>
        <v>0</v>
      </c>
    </row>
    <row r="29" spans="1:7" s="3" customFormat="1" ht="11.25">
      <c r="A29" s="23"/>
      <c r="B29" s="24"/>
      <c r="C29" s="32"/>
      <c r="D29" s="26"/>
      <c r="E29" s="27"/>
      <c r="F29" s="28"/>
      <c r="G29" s="29"/>
    </row>
    <row r="30" spans="1:7" s="3" customFormat="1" ht="11.25">
      <c r="A30" s="23"/>
      <c r="B30" s="24"/>
      <c r="C30" s="33" t="s">
        <v>60</v>
      </c>
      <c r="D30" s="26"/>
      <c r="E30" s="27"/>
      <c r="F30" s="28"/>
      <c r="G30" s="29"/>
    </row>
    <row r="31" spans="1:7" s="3" customFormat="1" ht="11.25">
      <c r="A31" s="23"/>
      <c r="B31" s="24" t="s">
        <v>61</v>
      </c>
      <c r="C31" s="34" t="s">
        <v>62</v>
      </c>
      <c r="D31" s="26" t="s">
        <v>30</v>
      </c>
      <c r="E31" s="27">
        <v>8.8800000000000008</v>
      </c>
      <c r="F31" s="28"/>
      <c r="G31" s="29">
        <f t="shared" si="0"/>
        <v>0</v>
      </c>
    </row>
    <row r="32" spans="1:7" s="3" customFormat="1" ht="11.25">
      <c r="A32" s="23"/>
      <c r="B32" s="24" t="s">
        <v>63</v>
      </c>
      <c r="C32" s="34" t="s">
        <v>64</v>
      </c>
      <c r="D32" s="26" t="s">
        <v>30</v>
      </c>
      <c r="E32" s="27">
        <v>8.9</v>
      </c>
      <c r="F32" s="28"/>
      <c r="G32" s="29">
        <f t="shared" si="0"/>
        <v>0</v>
      </c>
    </row>
    <row r="33" spans="1:7" s="3" customFormat="1" ht="11.25">
      <c r="A33" s="23"/>
      <c r="B33" s="24"/>
      <c r="C33" s="33" t="s">
        <v>65</v>
      </c>
      <c r="D33" s="26"/>
      <c r="E33" s="27"/>
      <c r="F33" s="28"/>
      <c r="G33" s="29">
        <f>SUM(G31:G32)</f>
        <v>0</v>
      </c>
    </row>
    <row r="34" spans="1:7" s="3" customFormat="1" ht="11.25">
      <c r="A34" s="23"/>
      <c r="B34" s="24"/>
      <c r="C34" s="34"/>
      <c r="D34" s="26"/>
      <c r="E34" s="27"/>
      <c r="F34" s="28"/>
      <c r="G34" s="29"/>
    </row>
    <row r="35" spans="1:7" s="3" customFormat="1" ht="11.25">
      <c r="A35" s="23"/>
      <c r="B35" s="24"/>
      <c r="C35" s="35" t="s">
        <v>66</v>
      </c>
      <c r="D35" s="26"/>
      <c r="E35" s="27"/>
      <c r="F35" s="28"/>
      <c r="G35" s="29"/>
    </row>
    <row r="36" spans="1:7" s="3" customFormat="1" ht="11.25">
      <c r="A36" s="23"/>
      <c r="B36" s="24" t="s">
        <v>67</v>
      </c>
      <c r="C36" s="25" t="s">
        <v>68</v>
      </c>
      <c r="D36" s="26" t="s">
        <v>30</v>
      </c>
      <c r="E36" s="27">
        <v>17.600000000000001</v>
      </c>
      <c r="F36" s="28"/>
      <c r="G36" s="29">
        <f t="shared" si="0"/>
        <v>0</v>
      </c>
    </row>
    <row r="37" spans="1:7" s="3" customFormat="1" ht="11.25">
      <c r="A37" s="23"/>
      <c r="B37" s="24" t="s">
        <v>69</v>
      </c>
      <c r="C37" s="25" t="s">
        <v>70</v>
      </c>
      <c r="D37" s="26" t="s">
        <v>30</v>
      </c>
      <c r="E37" s="27">
        <v>17.600000000000001</v>
      </c>
      <c r="F37" s="28"/>
      <c r="G37" s="29">
        <f t="shared" si="0"/>
        <v>0</v>
      </c>
    </row>
    <row r="38" spans="1:7" s="3" customFormat="1" ht="11.25">
      <c r="A38" s="23"/>
      <c r="B38" s="24" t="s">
        <v>71</v>
      </c>
      <c r="C38" s="25" t="s">
        <v>72</v>
      </c>
      <c r="D38" s="26" t="s">
        <v>30</v>
      </c>
      <c r="E38" s="27">
        <v>17.600000000000001</v>
      </c>
      <c r="F38" s="28"/>
      <c r="G38" s="29">
        <f t="shared" si="0"/>
        <v>0</v>
      </c>
    </row>
    <row r="39" spans="1:7" s="3" customFormat="1" ht="11.25">
      <c r="A39" s="23"/>
      <c r="B39" s="24" t="s">
        <v>73</v>
      </c>
      <c r="C39" s="25" t="s">
        <v>74</v>
      </c>
      <c r="D39" s="26" t="s">
        <v>30</v>
      </c>
      <c r="E39" s="27">
        <v>17.600000000000001</v>
      </c>
      <c r="F39" s="28"/>
      <c r="G39" s="29">
        <f t="shared" si="0"/>
        <v>0</v>
      </c>
    </row>
    <row r="40" spans="1:7" s="3" customFormat="1" ht="11.25">
      <c r="A40" s="23"/>
      <c r="B40" s="24" t="s">
        <v>75</v>
      </c>
      <c r="C40" s="25" t="s">
        <v>76</v>
      </c>
      <c r="D40" s="26" t="s">
        <v>30</v>
      </c>
      <c r="E40" s="27">
        <v>17.600000000000001</v>
      </c>
      <c r="F40" s="28"/>
      <c r="G40" s="29">
        <f t="shared" si="0"/>
        <v>0</v>
      </c>
    </row>
    <row r="41" spans="1:7" s="3" customFormat="1" ht="11.25">
      <c r="A41" s="23"/>
      <c r="B41" s="24" t="s">
        <v>77</v>
      </c>
      <c r="C41" s="25" t="s">
        <v>78</v>
      </c>
      <c r="D41" s="26" t="s">
        <v>43</v>
      </c>
      <c r="E41" s="27">
        <v>10</v>
      </c>
      <c r="F41" s="28"/>
      <c r="G41" s="29">
        <f t="shared" si="0"/>
        <v>0</v>
      </c>
    </row>
    <row r="42" spans="1:7" s="3" customFormat="1" ht="11.25">
      <c r="A42" s="23"/>
      <c r="B42" s="24"/>
      <c r="C42" s="35" t="s">
        <v>79</v>
      </c>
      <c r="D42" s="26"/>
      <c r="E42" s="27"/>
      <c r="F42" s="28"/>
      <c r="G42" s="29">
        <f>SUM(G36:G41)</f>
        <v>0</v>
      </c>
    </row>
    <row r="43" spans="1:7" s="3" customFormat="1" ht="11.25">
      <c r="A43" s="23"/>
      <c r="B43" s="24"/>
      <c r="D43" s="26"/>
      <c r="E43" s="27"/>
      <c r="F43" s="28"/>
      <c r="G43" s="29"/>
    </row>
    <row r="44" spans="1:7" s="3" customFormat="1" ht="11.25">
      <c r="A44" s="23"/>
      <c r="B44" s="24"/>
      <c r="C44" s="30" t="s">
        <v>80</v>
      </c>
      <c r="D44" s="26"/>
      <c r="E44" s="27"/>
      <c r="F44" s="28"/>
      <c r="G44" s="29"/>
    </row>
    <row r="45" spans="1:7" s="3" customFormat="1" ht="11.25">
      <c r="A45" s="23"/>
      <c r="B45" s="24" t="s">
        <v>81</v>
      </c>
      <c r="C45" s="25" t="s">
        <v>82</v>
      </c>
      <c r="D45" s="26" t="s">
        <v>37</v>
      </c>
      <c r="E45" s="27">
        <v>9</v>
      </c>
      <c r="F45" s="28"/>
      <c r="G45" s="29">
        <f t="shared" si="0"/>
        <v>0</v>
      </c>
    </row>
    <row r="46" spans="1:7" s="3" customFormat="1" ht="11.25">
      <c r="A46" s="23"/>
      <c r="B46" s="24" t="s">
        <v>83</v>
      </c>
      <c r="C46" s="25" t="s">
        <v>84</v>
      </c>
      <c r="D46" s="26" t="s">
        <v>37</v>
      </c>
      <c r="E46" s="27">
        <v>13.85</v>
      </c>
      <c r="F46" s="28"/>
      <c r="G46" s="29">
        <f t="shared" si="0"/>
        <v>0</v>
      </c>
    </row>
    <row r="47" spans="1:7" s="3" customFormat="1" ht="11.25">
      <c r="A47" s="23"/>
      <c r="B47" s="24" t="s">
        <v>83</v>
      </c>
      <c r="C47" s="25" t="s">
        <v>85</v>
      </c>
      <c r="D47" s="26" t="s">
        <v>37</v>
      </c>
      <c r="E47" s="27">
        <v>11.9</v>
      </c>
      <c r="F47" s="28"/>
      <c r="G47" s="29">
        <f t="shared" si="0"/>
        <v>0</v>
      </c>
    </row>
    <row r="48" spans="1:7" s="3" customFormat="1" ht="11.25">
      <c r="A48" s="23"/>
      <c r="B48" s="24" t="s">
        <v>86</v>
      </c>
      <c r="C48" s="25" t="s">
        <v>87</v>
      </c>
      <c r="D48" s="26" t="s">
        <v>88</v>
      </c>
      <c r="E48" s="27">
        <v>2</v>
      </c>
      <c r="F48" s="28"/>
      <c r="G48" s="29">
        <f t="shared" si="0"/>
        <v>0</v>
      </c>
    </row>
    <row r="49" spans="1:7" s="3" customFormat="1" ht="11.25">
      <c r="A49" s="23"/>
      <c r="B49" s="24" t="s">
        <v>89</v>
      </c>
      <c r="C49" s="25" t="s">
        <v>90</v>
      </c>
      <c r="D49" s="26" t="s">
        <v>43</v>
      </c>
      <c r="E49" s="27">
        <v>25.03</v>
      </c>
      <c r="F49" s="28"/>
      <c r="G49" s="29">
        <f t="shared" si="0"/>
        <v>0</v>
      </c>
    </row>
    <row r="50" spans="1:7" s="3" customFormat="1" ht="11.25">
      <c r="A50" s="23"/>
      <c r="B50" s="24" t="s">
        <v>91</v>
      </c>
      <c r="C50" s="25" t="s">
        <v>92</v>
      </c>
      <c r="D50" s="26" t="s">
        <v>88</v>
      </c>
      <c r="E50" s="27">
        <v>2</v>
      </c>
      <c r="F50" s="28"/>
      <c r="G50" s="29">
        <f t="shared" si="0"/>
        <v>0</v>
      </c>
    </row>
    <row r="51" spans="1:7" s="3" customFormat="1" ht="11.25">
      <c r="A51" s="23"/>
      <c r="B51" s="24" t="s">
        <v>93</v>
      </c>
      <c r="C51" s="25" t="s">
        <v>94</v>
      </c>
      <c r="D51" s="26" t="s">
        <v>88</v>
      </c>
      <c r="E51" s="27">
        <v>1</v>
      </c>
      <c r="F51" s="28"/>
      <c r="G51" s="29">
        <f t="shared" si="0"/>
        <v>0</v>
      </c>
    </row>
    <row r="52" spans="1:7" s="3" customFormat="1" ht="11.25">
      <c r="A52" s="23"/>
      <c r="B52" s="24"/>
      <c r="C52" s="30" t="s">
        <v>95</v>
      </c>
      <c r="D52" s="26"/>
      <c r="E52" s="27"/>
      <c r="F52" s="28"/>
      <c r="G52" s="29">
        <f>SUM(G45:G51)</f>
        <v>0</v>
      </c>
    </row>
    <row r="53" spans="1:7" s="3" customFormat="1" ht="11.25">
      <c r="A53" s="23"/>
      <c r="B53" s="24"/>
      <c r="C53" s="25"/>
      <c r="D53" s="26"/>
      <c r="E53" s="27"/>
      <c r="F53" s="28"/>
      <c r="G53" s="29"/>
    </row>
    <row r="54" spans="1:7" s="3" customFormat="1" ht="11.25">
      <c r="A54" s="23"/>
      <c r="B54" s="24"/>
      <c r="C54" s="30" t="s">
        <v>96</v>
      </c>
      <c r="D54" s="26"/>
      <c r="E54" s="27"/>
      <c r="F54" s="28"/>
      <c r="G54" s="29"/>
    </row>
    <row r="55" spans="1:7" s="3" customFormat="1" ht="11.25">
      <c r="A55" s="23"/>
      <c r="B55" s="24" t="s">
        <v>97</v>
      </c>
      <c r="C55" s="25" t="s">
        <v>98</v>
      </c>
      <c r="D55" s="26" t="s">
        <v>37</v>
      </c>
      <c r="E55" s="27">
        <v>10.5</v>
      </c>
      <c r="F55" s="28"/>
      <c r="G55" s="29">
        <f t="shared" si="0"/>
        <v>0</v>
      </c>
    </row>
    <row r="56" spans="1:7" s="3" customFormat="1" ht="11.25">
      <c r="A56" s="23"/>
      <c r="B56" s="24" t="s">
        <v>99</v>
      </c>
      <c r="C56" s="25" t="s">
        <v>100</v>
      </c>
      <c r="D56" s="26" t="s">
        <v>88</v>
      </c>
      <c r="E56" s="27">
        <v>31.82</v>
      </c>
      <c r="F56" s="28"/>
      <c r="G56" s="29">
        <f t="shared" si="0"/>
        <v>0</v>
      </c>
    </row>
    <row r="57" spans="1:7" s="3" customFormat="1" ht="11.25">
      <c r="A57" s="23"/>
      <c r="B57" s="24"/>
      <c r="C57" s="30" t="s">
        <v>101</v>
      </c>
      <c r="D57" s="26"/>
      <c r="E57" s="27"/>
      <c r="F57" s="28"/>
      <c r="G57" s="29">
        <f>SUM(G55:G56)</f>
        <v>0</v>
      </c>
    </row>
    <row r="58" spans="1:7" s="3" customFormat="1" ht="11.25">
      <c r="A58" s="23"/>
      <c r="B58" s="24"/>
      <c r="C58" s="25"/>
      <c r="D58" s="26"/>
      <c r="E58" s="27"/>
      <c r="F58" s="28"/>
      <c r="G58" s="29"/>
    </row>
    <row r="59" spans="1:7" s="3" customFormat="1" ht="11.25">
      <c r="A59" s="23"/>
      <c r="B59" s="24"/>
      <c r="C59" s="30" t="s">
        <v>102</v>
      </c>
      <c r="D59" s="26"/>
      <c r="E59" s="27"/>
      <c r="F59" s="28"/>
      <c r="G59" s="29"/>
    </row>
    <row r="60" spans="1:7" s="3" customFormat="1" ht="11.25">
      <c r="A60" s="23"/>
      <c r="B60" s="24" t="s">
        <v>103</v>
      </c>
      <c r="C60" s="25" t="s">
        <v>104</v>
      </c>
      <c r="D60" s="26" t="s">
        <v>37</v>
      </c>
      <c r="E60" s="27">
        <v>8.9</v>
      </c>
      <c r="F60" s="28"/>
      <c r="G60" s="29">
        <f t="shared" si="0"/>
        <v>0</v>
      </c>
    </row>
    <row r="61" spans="1:7" s="3" customFormat="1" ht="11.25">
      <c r="A61" s="23"/>
      <c r="B61" s="24"/>
      <c r="C61" s="30" t="s">
        <v>105</v>
      </c>
      <c r="D61" s="26"/>
      <c r="E61" s="27"/>
      <c r="F61" s="28"/>
      <c r="G61" s="29">
        <f>SUM(G60)</f>
        <v>0</v>
      </c>
    </row>
    <row r="62" spans="1:7" s="3" customFormat="1" ht="11.25">
      <c r="A62" s="23"/>
      <c r="B62" s="24"/>
      <c r="C62" s="25"/>
      <c r="D62" s="26"/>
      <c r="E62" s="27"/>
      <c r="F62" s="28"/>
      <c r="G62" s="29"/>
    </row>
    <row r="63" spans="1:7" s="3" customFormat="1" ht="11.25">
      <c r="A63" s="23"/>
      <c r="B63" s="24"/>
      <c r="C63" s="30" t="s">
        <v>106</v>
      </c>
      <c r="D63" s="26"/>
      <c r="E63" s="27"/>
      <c r="F63" s="28"/>
      <c r="G63" s="29"/>
    </row>
    <row r="64" spans="1:7" s="3" customFormat="1" ht="11.25">
      <c r="A64" s="23"/>
      <c r="B64" s="24" t="s">
        <v>107</v>
      </c>
      <c r="C64" s="25" t="s">
        <v>108</v>
      </c>
      <c r="D64" s="26" t="s">
        <v>109</v>
      </c>
      <c r="E64" s="27">
        <v>11.02</v>
      </c>
      <c r="F64" s="28"/>
      <c r="G64" s="29">
        <f t="shared" si="0"/>
        <v>0</v>
      </c>
    </row>
    <row r="65" spans="1:7" s="3" customFormat="1" ht="11.25">
      <c r="A65" s="23"/>
      <c r="B65" s="24" t="s">
        <v>110</v>
      </c>
      <c r="C65" s="25" t="s">
        <v>111</v>
      </c>
      <c r="D65" s="26" t="s">
        <v>109</v>
      </c>
      <c r="E65" s="27">
        <v>209.33</v>
      </c>
      <c r="F65" s="28"/>
      <c r="G65" s="29">
        <f t="shared" si="0"/>
        <v>0</v>
      </c>
    </row>
    <row r="66" spans="1:7" s="3" customFormat="1" ht="11.25">
      <c r="A66" s="23"/>
      <c r="B66" s="24" t="s">
        <v>112</v>
      </c>
      <c r="C66" s="25" t="s">
        <v>113</v>
      </c>
      <c r="D66" s="26" t="s">
        <v>109</v>
      </c>
      <c r="E66" s="27">
        <v>18.29</v>
      </c>
      <c r="F66" s="28"/>
      <c r="G66" s="29">
        <f t="shared" si="0"/>
        <v>0</v>
      </c>
    </row>
    <row r="67" spans="1:7" s="3" customFormat="1" ht="11.25">
      <c r="A67" s="23"/>
      <c r="B67" s="24" t="s">
        <v>114</v>
      </c>
      <c r="C67" s="25" t="s">
        <v>115</v>
      </c>
      <c r="D67" s="26" t="s">
        <v>109</v>
      </c>
      <c r="E67" s="27">
        <v>54.87</v>
      </c>
      <c r="F67" s="28"/>
      <c r="G67" s="29">
        <f t="shared" si="0"/>
        <v>0</v>
      </c>
    </row>
    <row r="68" spans="1:7" s="3" customFormat="1" ht="11.25">
      <c r="A68" s="23"/>
      <c r="B68" s="24"/>
      <c r="C68" s="30" t="s">
        <v>116</v>
      </c>
      <c r="D68" s="26"/>
      <c r="E68" s="27"/>
      <c r="F68" s="28"/>
      <c r="G68" s="29">
        <f>SUM(G64:G67)</f>
        <v>0</v>
      </c>
    </row>
    <row r="69" spans="1:7" s="3" customFormat="1" ht="11.25">
      <c r="A69" s="23"/>
      <c r="B69" s="24"/>
      <c r="C69" s="30"/>
      <c r="D69" s="26"/>
      <c r="E69" s="27"/>
      <c r="F69" s="28"/>
      <c r="G69" s="29"/>
    </row>
    <row r="70" spans="1:7" s="3" customFormat="1" ht="11.25">
      <c r="A70" s="23"/>
      <c r="B70" s="24"/>
      <c r="C70" s="30" t="s">
        <v>117</v>
      </c>
      <c r="D70" s="26"/>
      <c r="E70" s="27"/>
      <c r="F70" s="28"/>
      <c r="G70" s="29"/>
    </row>
    <row r="71" spans="1:7" s="3" customFormat="1" ht="11.25">
      <c r="A71" s="23"/>
      <c r="B71" s="24" t="s">
        <v>118</v>
      </c>
      <c r="C71" s="25" t="s">
        <v>119</v>
      </c>
      <c r="D71" s="26" t="s">
        <v>109</v>
      </c>
      <c r="E71" s="27">
        <v>21.32</v>
      </c>
      <c r="F71" s="28"/>
      <c r="G71" s="29">
        <f t="shared" si="0"/>
        <v>0</v>
      </c>
    </row>
    <row r="72" spans="1:7" s="3" customFormat="1" ht="11.25">
      <c r="A72" s="23"/>
      <c r="B72" s="24" t="s">
        <v>120</v>
      </c>
      <c r="C72" s="25" t="s">
        <v>121</v>
      </c>
      <c r="D72" s="26" t="s">
        <v>109</v>
      </c>
      <c r="E72" s="27">
        <v>405.13</v>
      </c>
      <c r="F72" s="28"/>
      <c r="G72" s="29">
        <f t="shared" si="0"/>
        <v>0</v>
      </c>
    </row>
    <row r="73" spans="1:7" s="3" customFormat="1" ht="11.25">
      <c r="A73" s="23"/>
      <c r="B73" s="24" t="s">
        <v>122</v>
      </c>
      <c r="C73" s="25" t="s">
        <v>123</v>
      </c>
      <c r="D73" s="26" t="s">
        <v>109</v>
      </c>
      <c r="E73" s="27">
        <v>108.18</v>
      </c>
      <c r="F73" s="28"/>
      <c r="G73" s="29">
        <f t="shared" si="0"/>
        <v>0</v>
      </c>
    </row>
    <row r="74" spans="1:7" s="3" customFormat="1" ht="11.25">
      <c r="A74" s="23"/>
      <c r="B74" s="24"/>
      <c r="C74" s="30" t="s">
        <v>124</v>
      </c>
      <c r="D74" s="26"/>
      <c r="E74" s="27"/>
      <c r="F74" s="28"/>
      <c r="G74" s="29">
        <f>SUM(G71:G73)</f>
        <v>0</v>
      </c>
    </row>
    <row r="75" spans="1:7" s="3" customFormat="1" ht="11.25">
      <c r="A75" s="23"/>
      <c r="B75" s="24"/>
      <c r="C75" s="25"/>
      <c r="D75" s="26"/>
      <c r="E75" s="27"/>
      <c r="F75" s="28"/>
      <c r="G75" s="29"/>
    </row>
    <row r="76" spans="1:7" s="3" customFormat="1" ht="11.25">
      <c r="A76" s="23"/>
      <c r="B76" s="24"/>
      <c r="C76" s="36" t="s">
        <v>125</v>
      </c>
      <c r="D76" s="26"/>
      <c r="E76" s="27"/>
      <c r="F76" s="28"/>
      <c r="G76" s="29">
        <f>SUM(G12,G28,G33,G42,G52,G57,G61,G68,G74)</f>
        <v>0</v>
      </c>
    </row>
    <row r="77" spans="1:7" s="3" customFormat="1" ht="11.25" customHeight="1">
      <c r="A77" s="37"/>
      <c r="B77" s="38"/>
      <c r="D77" s="39"/>
      <c r="E77" s="40"/>
      <c r="F77" s="41"/>
      <c r="G77" s="42"/>
    </row>
    <row r="78" spans="1:7" s="3" customFormat="1" ht="12">
      <c r="A78" s="43" t="s">
        <v>126</v>
      </c>
      <c r="B78" s="38"/>
      <c r="C78" s="44"/>
      <c r="D78" s="39"/>
      <c r="E78" s="40"/>
      <c r="F78" s="41"/>
      <c r="G78" s="45"/>
    </row>
    <row r="79" spans="1:7" s="3" customFormat="1" ht="12">
      <c r="A79" s="37"/>
      <c r="B79" s="38"/>
      <c r="C79" s="36" t="s">
        <v>127</v>
      </c>
      <c r="D79" s="39"/>
      <c r="E79" s="40"/>
      <c r="F79" s="41"/>
      <c r="G79" s="45"/>
    </row>
    <row r="80" spans="1:7" s="3" customFormat="1" ht="12">
      <c r="A80" s="37"/>
      <c r="B80" s="38"/>
      <c r="C80" s="36" t="s">
        <v>128</v>
      </c>
      <c r="D80" s="39"/>
      <c r="E80" s="40"/>
      <c r="F80" s="41"/>
      <c r="G80" s="42"/>
    </row>
    <row r="81" spans="1:7" s="3" customFormat="1" ht="12">
      <c r="A81" s="37"/>
      <c r="B81" s="38"/>
      <c r="C81" s="36" t="s">
        <v>129</v>
      </c>
      <c r="D81" s="39"/>
      <c r="E81" s="40"/>
      <c r="F81" s="41"/>
      <c r="G81" s="45"/>
    </row>
    <row r="82" spans="1:7" s="3" customFormat="1" ht="12">
      <c r="A82" s="37"/>
      <c r="B82" s="38"/>
      <c r="C82" s="36" t="s">
        <v>130</v>
      </c>
      <c r="D82" s="39"/>
      <c r="E82" s="40"/>
      <c r="F82" s="41"/>
      <c r="G82" s="42"/>
    </row>
    <row r="83" spans="1:7" s="3" customFormat="1" ht="12">
      <c r="A83" s="37"/>
      <c r="B83" s="38"/>
      <c r="C83" s="36" t="s">
        <v>131</v>
      </c>
      <c r="D83" s="39"/>
      <c r="E83" s="40"/>
      <c r="F83" s="41"/>
      <c r="G83" s="53">
        <f>SUM(G76)</f>
        <v>0</v>
      </c>
    </row>
    <row r="84" spans="1:7" s="3" customFormat="1" thickBot="1">
      <c r="A84" s="46"/>
      <c r="B84" s="47"/>
      <c r="C84" s="48" t="s">
        <v>132</v>
      </c>
      <c r="D84" s="49"/>
      <c r="E84" s="50"/>
      <c r="F84" s="51"/>
      <c r="G84" s="54">
        <f>G83*1.21</f>
        <v>0</v>
      </c>
    </row>
    <row r="87" spans="1:7">
      <c r="A87" s="52" t="s">
        <v>133</v>
      </c>
    </row>
  </sheetData>
  <mergeCells count="3">
    <mergeCell ref="F4:G4"/>
    <mergeCell ref="F5:G5"/>
    <mergeCell ref="F6:G6"/>
  </mergeCells>
  <conditionalFormatting sqref="C26">
    <cfRule type="expression" dxfId="4" priority="1" stopIfTrue="1">
      <formula>$E28&gt;0</formula>
    </cfRule>
  </conditionalFormatting>
  <conditionalFormatting sqref="C39:C40">
    <cfRule type="expression" dxfId="3" priority="2" stopIfTrue="1">
      <formula>$E40&gt;0</formula>
    </cfRule>
  </conditionalFormatting>
  <conditionalFormatting sqref="C42">
    <cfRule type="expression" dxfId="2" priority="3" stopIfTrue="1">
      <formula>$E42&gt;0</formula>
    </cfRule>
  </conditionalFormatting>
  <conditionalFormatting sqref="C41">
    <cfRule type="expression" dxfId="1" priority="4" stopIfTrue="1">
      <formula>$E43&gt;0</formula>
    </cfRule>
  </conditionalFormatting>
  <conditionalFormatting sqref="C27 C35:C38 C44:C76 C9:C25">
    <cfRule type="expression" dxfId="0" priority="5" stopIfTrue="1">
      <formula>$E9&gt;0</formula>
    </cfRule>
  </conditionalFormatting>
  <pageMargins left="0.70000000000000007" right="0.70000000000000007" top="0.75" bottom="0.75" header="0.30000000000000004" footer="0.30000000000000004"/>
  <pageSetup paperSize="9" fitToWidth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cp:lastPrinted>2022-06-14T09:12:14Z</cp:lastPrinted>
  <dcterms:created xsi:type="dcterms:W3CDTF">2022-05-02T12:00:33Z</dcterms:created>
  <dcterms:modified xsi:type="dcterms:W3CDTF">2022-06-20T06:34:06Z</dcterms:modified>
</cp:coreProperties>
</file>